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2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40b96da3c647d024/Área de Trabalho/"/>
    </mc:Choice>
  </mc:AlternateContent>
  <xr:revisionPtr revIDLastSave="0" documentId="8_{503F36B4-54B3-A14A-8CE2-D79D8F6B6EE1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CREWS CHAMPIONSHIP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O18" i="1" l="1"/>
  <c r="O17" i="1"/>
  <c r="O16" i="1"/>
  <c r="O15" i="1"/>
  <c r="O14" i="1"/>
  <c r="J26" i="1"/>
  <c r="O12" i="1"/>
  <c r="C27" i="1"/>
  <c r="O11" i="1"/>
  <c r="O10" i="1"/>
  <c r="I16" i="1"/>
  <c r="O9" i="1"/>
  <c r="O8" i="1"/>
  <c r="C16" i="1"/>
  <c r="L16" i="1"/>
  <c r="F16" i="1"/>
  <c r="F23" i="1"/>
</calcChain>
</file>

<file path=xl/sharedStrings.xml><?xml version="1.0" encoding="utf-8"?>
<sst xmlns="http://schemas.openxmlformats.org/spreadsheetml/2006/main" count="87" uniqueCount="36">
  <si>
    <t>GROUP</t>
  </si>
  <si>
    <t>MANAGER</t>
  </si>
  <si>
    <t>TEAM</t>
  </si>
  <si>
    <t>GOAL</t>
  </si>
  <si>
    <t>POSITION</t>
  </si>
  <si>
    <t>POINTS</t>
  </si>
  <si>
    <t>SALDO DE GOLS</t>
  </si>
  <si>
    <t>CUP</t>
  </si>
  <si>
    <t>PONTUAÇÃO</t>
  </si>
  <si>
    <t>CHAMPION</t>
  </si>
  <si>
    <t>FINAL</t>
  </si>
  <si>
    <t>SEMI-FINALS</t>
  </si>
  <si>
    <t>ROUND OF 8</t>
  </si>
  <si>
    <t>ROUND OF 16</t>
  </si>
  <si>
    <t>YES</t>
  </si>
  <si>
    <t>NO</t>
  </si>
  <si>
    <t>PENALIDADES</t>
  </si>
  <si>
    <t>MENOR</t>
  </si>
  <si>
    <t>MAIOR</t>
  </si>
  <si>
    <t>SUBSTITUIÇÃO</t>
  </si>
  <si>
    <t>TOTAL</t>
  </si>
  <si>
    <t>AVATAR</t>
  </si>
  <si>
    <t>IMAGE GROUP</t>
  </si>
  <si>
    <t>CREWS CHAMPIONSHIP 2021</t>
  </si>
  <si>
    <t>BONUS CHAMPION</t>
  </si>
  <si>
    <t>Evandro Souza 14</t>
  </si>
  <si>
    <t>Matheus 1717</t>
  </si>
  <si>
    <t xml:space="preserve">fabricio Vianaa </t>
  </si>
  <si>
    <t xml:space="preserve">Sir MV Dias </t>
  </si>
  <si>
    <t>MANAUS FC</t>
  </si>
  <si>
    <t>dailan_23</t>
  </si>
  <si>
    <t>kf arberia</t>
  </si>
  <si>
    <t>pristhina</t>
  </si>
  <si>
    <t>drita</t>
  </si>
  <si>
    <t>ballcani</t>
  </si>
  <si>
    <t>trepca 89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</si>
</sst>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28"/>
      <color theme="1"/>
      <name val="Calibri"/>
      <family val="2"/>
      <scheme val="minor"/>
    </font>
    <font>
      <b/>
      <i/>
      <sz val="20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i/>
      <sz val="10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34998626667073579"/>
        <bgColor auto="1"/>
      </patternFill>
    </fill>
    <fill>
      <patternFill patternType="solid">
        <fgColor theme="0" tint="-0.34998626667073579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2" borderId="0" xfId="0" applyFill="1" applyProtection="1">
      <protection locked="0"/>
    </xf>
    <xf numFmtId="0" fontId="0" fillId="0" borderId="0" xfId="0" applyProtection="1">
      <protection locked="0"/>
    </xf>
    <xf numFmtId="0" fontId="2" fillId="2" borderId="0" xfId="0" applyFont="1" applyFill="1" applyAlignment="1" applyProtection="1">
      <alignment horizontal="center" vertical="center"/>
      <protection locked="0"/>
    </xf>
    <xf numFmtId="0" fontId="4" fillId="2" borderId="0" xfId="0" applyFont="1" applyFill="1" applyProtection="1">
      <protection locked="0"/>
    </xf>
    <xf numFmtId="0" fontId="5" fillId="0" borderId="0" xfId="0" applyFont="1" applyAlignment="1" applyProtection="1">
      <alignment horizontal="center" vertical="center" textRotation="45"/>
      <protection locked="0"/>
    </xf>
    <xf numFmtId="0" fontId="3" fillId="2" borderId="0" xfId="0" applyFont="1" applyFill="1" applyProtection="1">
      <protection locked="0"/>
    </xf>
    <xf numFmtId="0" fontId="6" fillId="4" borderId="0" xfId="0" applyFont="1" applyFill="1" applyAlignment="1" applyProtection="1">
      <alignment horizontal="left" vertical="center"/>
      <protection locked="0"/>
    </xf>
    <xf numFmtId="0" fontId="6" fillId="4" borderId="0" xfId="0" applyFont="1" applyFill="1" applyAlignment="1" applyProtection="1">
      <alignment horizontal="center" vertical="center"/>
      <protection locked="0"/>
    </xf>
    <xf numFmtId="0" fontId="3" fillId="0" borderId="0" xfId="0" applyFont="1" applyProtection="1">
      <protection locked="0"/>
    </xf>
    <xf numFmtId="0" fontId="6" fillId="3" borderId="0" xfId="0" applyFont="1" applyFill="1" applyAlignment="1" applyProtection="1">
      <alignment horizontal="left" vertical="center"/>
      <protection locked="0"/>
    </xf>
    <xf numFmtId="0" fontId="6" fillId="3" borderId="0" xfId="0" applyFont="1" applyFill="1" applyAlignment="1" applyProtection="1">
      <alignment horizontal="center" vertical="center"/>
      <protection locked="0"/>
    </xf>
    <xf numFmtId="0" fontId="6" fillId="0" borderId="0" xfId="0" applyFont="1" applyAlignment="1" applyProtection="1">
      <alignment horizontal="left" vertical="center"/>
      <protection locked="0"/>
    </xf>
    <xf numFmtId="0" fontId="6" fillId="0" borderId="0" xfId="0" applyFont="1" applyAlignment="1" applyProtection="1">
      <alignment horizontal="center" vertical="center"/>
      <protection locked="0"/>
    </xf>
    <xf numFmtId="0" fontId="6" fillId="0" borderId="0" xfId="0" applyFont="1" applyProtection="1">
      <protection locked="0"/>
    </xf>
    <xf numFmtId="0" fontId="0" fillId="2" borderId="0" xfId="0" applyFill="1" applyProtection="1"/>
    <xf numFmtId="0" fontId="0" fillId="0" borderId="0" xfId="0" applyProtection="1"/>
    <xf numFmtId="0" fontId="3" fillId="0" borderId="0" xfId="0" applyFont="1" applyProtection="1"/>
    <xf numFmtId="0" fontId="6" fillId="0" borderId="0" xfId="0" applyFont="1" applyAlignment="1" applyProtection="1">
      <alignment horizontal="center" vertical="center"/>
    </xf>
    <xf numFmtId="0" fontId="6" fillId="3" borderId="0" xfId="0" applyFont="1" applyFill="1" applyAlignment="1" applyProtection="1">
      <alignment horizontal="center" vertical="center"/>
    </xf>
    <xf numFmtId="0" fontId="2" fillId="0" borderId="0" xfId="0" applyFont="1" applyAlignment="1" applyProtection="1">
      <alignment horizontal="center" vertical="center"/>
      <protection locked="0"/>
    </xf>
    <xf numFmtId="0" fontId="6" fillId="3" borderId="0" xfId="0" applyFont="1" applyFill="1" applyAlignment="1" applyProtection="1">
      <alignment horizontal="center" vertical="center"/>
    </xf>
    <xf numFmtId="0" fontId="6" fillId="5" borderId="0" xfId="0" applyFont="1" applyFill="1" applyAlignment="1" applyProtection="1">
      <alignment horizontal="center" vertical="center"/>
      <protection locked="0"/>
    </xf>
    <xf numFmtId="0" fontId="5" fillId="3" borderId="0" xfId="0" applyFont="1" applyFill="1" applyAlignment="1" applyProtection="1">
      <alignment horizontal="center" vertical="center" textRotation="45"/>
      <protection locked="0"/>
    </xf>
    <xf numFmtId="0" fontId="2" fillId="0" borderId="0" xfId="0" applyFont="1" applyAlignment="1" applyProtection="1">
      <alignment horizontal="center" vertical="center"/>
      <protection locked="0"/>
    </xf>
    <xf numFmtId="0" fontId="1" fillId="0" borderId="0" xfId="0" applyFont="1" applyAlignment="1" applyProtection="1">
      <alignment horizontal="left" vertical="center"/>
      <protection locked="0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5" Type="http://schemas.openxmlformats.org/officeDocument/2006/relationships/calcChain" Target="calcChain.xml" /><Relationship Id="rId4" Type="http://schemas.openxmlformats.org/officeDocument/2006/relationships/sharedStrings" Target="sharedStrings.xml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 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203687</xdr:colOff>
      <xdr:row>0</xdr:row>
      <xdr:rowOff>97153</xdr:rowOff>
    </xdr:from>
    <xdr:to>
      <xdr:col>11</xdr:col>
      <xdr:colOff>1476376</xdr:colOff>
      <xdr:row>3</xdr:row>
      <xdr:rowOff>78581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1D8B9E37-3BA8-4A7A-A8C6-1A838483993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716906" y="97153"/>
          <a:ext cx="1272689" cy="1100616"/>
        </a:xfrm>
        <a:prstGeom prst="ellipse">
          <a:avLst/>
        </a:prstGeom>
        <a:ln>
          <a:noFill/>
        </a:ln>
        <a:effectLst>
          <a:softEdge rad="112500"/>
        </a:effectLst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 /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K74"/>
  <sheetViews>
    <sheetView showGridLines="0" tabSelected="1" topLeftCell="B5" zoomScale="85" zoomScaleNormal="85" workbookViewId="0">
      <selection activeCell="C15" sqref="C15"/>
    </sheetView>
  </sheetViews>
  <sheetFormatPr defaultColWidth="9.14453125" defaultRowHeight="15" x14ac:dyDescent="0.2"/>
  <cols>
    <col min="1" max="1" width="4.5703125" style="1" customWidth="1"/>
    <col min="2" max="2" width="18.83203125" style="2" bestFit="1" customWidth="1"/>
    <col min="3" max="3" width="21.7890625" style="2" customWidth="1"/>
    <col min="4" max="4" width="2.15234375" style="2" customWidth="1"/>
    <col min="5" max="5" width="18.83203125" style="2" bestFit="1" customWidth="1"/>
    <col min="6" max="6" width="25.421875" style="2" customWidth="1"/>
    <col min="7" max="7" width="2.6875" style="2" customWidth="1"/>
    <col min="8" max="8" width="18.83203125" style="2" bestFit="1" customWidth="1"/>
    <col min="9" max="9" width="24.6171875" style="2" customWidth="1"/>
    <col min="10" max="10" width="4.4375" style="2" customWidth="1"/>
    <col min="11" max="11" width="18.83203125" style="2" bestFit="1" customWidth="1"/>
    <col min="12" max="12" width="22.734375" style="2" customWidth="1"/>
    <col min="13" max="13" width="3.62890625" style="1" customWidth="1"/>
    <col min="14" max="14" width="11.296875" style="2" hidden="1" customWidth="1"/>
    <col min="15" max="15" width="6.9921875" style="2" customWidth="1"/>
    <col min="16" max="63" width="8.875" style="1"/>
    <col min="64" max="16384" width="9.14453125" style="2"/>
  </cols>
  <sheetData>
    <row r="1" spans="1:63" s="1" customFormat="1" ht="18" customHeight="1" x14ac:dyDescent="0.2"/>
    <row r="2" spans="1:63" ht="30.4" customHeight="1" x14ac:dyDescent="0.2">
      <c r="B2" s="25" t="s">
        <v>23</v>
      </c>
      <c r="C2" s="25"/>
      <c r="D2" s="25"/>
      <c r="E2" s="25"/>
      <c r="F2" s="25"/>
      <c r="G2" s="25"/>
      <c r="H2" s="25"/>
      <c r="I2" s="25"/>
      <c r="J2" s="25"/>
      <c r="K2" s="25"/>
      <c r="L2" s="25"/>
    </row>
    <row r="3" spans="1:63" ht="40.700000000000003" customHeight="1" x14ac:dyDescent="0.2">
      <c r="B3" s="25"/>
      <c r="C3" s="25"/>
      <c r="D3" s="25"/>
      <c r="E3" s="25"/>
      <c r="F3" s="25"/>
      <c r="G3" s="25"/>
      <c r="H3" s="25"/>
      <c r="I3" s="25"/>
      <c r="J3" s="25"/>
      <c r="K3" s="25"/>
      <c r="L3" s="25"/>
    </row>
    <row r="4" spans="1:63" x14ac:dyDescent="0.2">
      <c r="B4" s="1"/>
      <c r="C4" s="1"/>
      <c r="D4" s="1"/>
      <c r="E4" s="1"/>
      <c r="F4" s="1"/>
      <c r="G4" s="1"/>
      <c r="H4" s="1"/>
      <c r="I4" s="1"/>
      <c r="J4" s="1"/>
      <c r="K4" s="1"/>
      <c r="L4" s="1"/>
    </row>
    <row r="5" spans="1:63" s="20" customFormat="1" ht="48.4" customHeight="1" x14ac:dyDescent="0.2">
      <c r="A5" s="3"/>
      <c r="B5" s="20" t="s">
        <v>0</v>
      </c>
      <c r="C5" s="24" t="s">
        <v>29</v>
      </c>
      <c r="D5" s="24"/>
      <c r="E5" s="24"/>
      <c r="F5" s="24"/>
      <c r="G5" s="24"/>
      <c r="H5" s="24"/>
      <c r="I5" s="24"/>
      <c r="J5" s="24"/>
      <c r="K5" s="24"/>
      <c r="L5" s="24"/>
      <c r="M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3"/>
      <c r="AW5" s="3"/>
      <c r="AX5" s="3"/>
      <c r="AY5" s="3"/>
      <c r="AZ5" s="3"/>
      <c r="BA5" s="3"/>
      <c r="BB5" s="3"/>
      <c r="BC5" s="3"/>
      <c r="BD5" s="3"/>
      <c r="BE5" s="3"/>
      <c r="BF5" s="3"/>
      <c r="BG5" s="3"/>
      <c r="BH5" s="3"/>
      <c r="BI5" s="3"/>
      <c r="BJ5" s="3"/>
      <c r="BK5" s="3"/>
    </row>
    <row r="6" spans="1:63" s="1" customFormat="1" x14ac:dyDescent="0.2"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63" ht="78" customHeight="1" x14ac:dyDescent="0.2">
      <c r="B7" s="5" t="s">
        <v>21</v>
      </c>
      <c r="C7" s="4"/>
      <c r="D7" s="4"/>
      <c r="E7" s="5" t="s">
        <v>21</v>
      </c>
      <c r="F7" s="4"/>
      <c r="G7" s="4"/>
      <c r="H7" s="5" t="s">
        <v>21</v>
      </c>
      <c r="I7" s="4"/>
      <c r="J7" s="4"/>
      <c r="K7" s="5" t="s">
        <v>21</v>
      </c>
      <c r="L7" s="4"/>
    </row>
    <row r="8" spans="1:63" s="9" customFormat="1" x14ac:dyDescent="0.2">
      <c r="A8" s="6"/>
      <c r="B8" s="7" t="s">
        <v>1</v>
      </c>
      <c r="C8" s="8" t="s">
        <v>25</v>
      </c>
      <c r="D8" s="4"/>
      <c r="E8" s="7" t="s">
        <v>1</v>
      </c>
      <c r="F8" s="8" t="s">
        <v>26</v>
      </c>
      <c r="G8" s="4"/>
      <c r="H8" s="8" t="s">
        <v>1</v>
      </c>
      <c r="I8" s="8" t="s">
        <v>27</v>
      </c>
      <c r="J8" s="4"/>
      <c r="K8" s="7" t="s">
        <v>1</v>
      </c>
      <c r="L8" s="8" t="s">
        <v>30</v>
      </c>
      <c r="M8" s="6"/>
      <c r="N8" s="9" t="s">
        <v>9</v>
      </c>
      <c r="O8" s="17">
        <f>IF(C15="CHAMPION",100,IF(C15="FINAL",50,IF(C15="SEMI-FINALS",25,IF(C15="ROUND OF 8",0,IF(C15="ROUND OF 16",0)))))</f>
        <v>0</v>
      </c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6"/>
      <c r="AF8" s="6"/>
      <c r="AG8" s="6"/>
      <c r="AH8" s="6"/>
      <c r="AI8" s="6"/>
      <c r="AJ8" s="6"/>
      <c r="AK8" s="6"/>
      <c r="AL8" s="6"/>
      <c r="AM8" s="6"/>
      <c r="AN8" s="6"/>
      <c r="AO8" s="6"/>
      <c r="AP8" s="6"/>
      <c r="AQ8" s="6"/>
      <c r="AR8" s="6"/>
      <c r="AS8" s="6"/>
      <c r="AT8" s="6"/>
      <c r="AU8" s="6"/>
      <c r="AV8" s="6"/>
      <c r="AW8" s="6"/>
      <c r="AX8" s="6"/>
      <c r="AY8" s="6"/>
      <c r="AZ8" s="6"/>
      <c r="BA8" s="6"/>
      <c r="BB8" s="6"/>
      <c r="BC8" s="6"/>
      <c r="BD8" s="6"/>
      <c r="BE8" s="6"/>
      <c r="BF8" s="6"/>
      <c r="BG8" s="6"/>
      <c r="BH8" s="6"/>
      <c r="BI8" s="6"/>
      <c r="BJ8" s="6"/>
      <c r="BK8" s="6"/>
    </row>
    <row r="9" spans="1:63" x14ac:dyDescent="0.2">
      <c r="B9" s="10" t="s">
        <v>2</v>
      </c>
      <c r="C9" s="11" t="s">
        <v>35</v>
      </c>
      <c r="D9" s="4"/>
      <c r="E9" s="12" t="s">
        <v>2</v>
      </c>
      <c r="F9" s="13" t="s">
        <v>31</v>
      </c>
      <c r="G9" s="4"/>
      <c r="H9" s="13" t="s">
        <v>2</v>
      </c>
      <c r="I9" s="13" t="s">
        <v>33</v>
      </c>
      <c r="J9" s="4"/>
      <c r="K9" s="12" t="s">
        <v>2</v>
      </c>
      <c r="L9" s="13" t="s">
        <v>32</v>
      </c>
      <c r="N9" s="2" t="s">
        <v>10</v>
      </c>
      <c r="O9" s="16">
        <f>IF(F15="CHAMPION",100,IF(F15="FINAL",50,IF(F15="SEMI-FINALS",25,IF(F15="ROUND OF 8",0,IF(F15="ROUND OF 16",0)))))</f>
        <v>0</v>
      </c>
    </row>
    <row r="10" spans="1:63" x14ac:dyDescent="0.2">
      <c r="B10" s="10" t="s">
        <v>3</v>
      </c>
      <c r="C10" s="11">
        <v>1</v>
      </c>
      <c r="D10" s="4"/>
      <c r="E10" s="12" t="s">
        <v>3</v>
      </c>
      <c r="F10" s="13">
        <v>3</v>
      </c>
      <c r="G10" s="4"/>
      <c r="H10" s="13" t="s">
        <v>3</v>
      </c>
      <c r="I10" s="13">
        <v>5</v>
      </c>
      <c r="J10" s="4"/>
      <c r="K10" s="12" t="s">
        <v>3</v>
      </c>
      <c r="L10" s="13">
        <v>7</v>
      </c>
      <c r="N10" s="2" t="s">
        <v>11</v>
      </c>
      <c r="O10" s="16">
        <f>IF(I15="CHAMPION",100,IF(I15="FINAL",50,IF(I15="SEMI-FINALS",25,IF(I15="ROUND OF 8",0,IF(I15="ROUND OF 16",0)))))</f>
        <v>25</v>
      </c>
    </row>
    <row r="11" spans="1:63" x14ac:dyDescent="0.2">
      <c r="B11" s="10" t="s">
        <v>24</v>
      </c>
      <c r="C11" s="11" t="s">
        <v>15</v>
      </c>
      <c r="D11" s="4"/>
      <c r="E11" s="12" t="s">
        <v>24</v>
      </c>
      <c r="F11" s="13" t="s">
        <v>15</v>
      </c>
      <c r="G11" s="4"/>
      <c r="H11" s="13" t="s">
        <v>24</v>
      </c>
      <c r="I11" s="13" t="s">
        <v>15</v>
      </c>
      <c r="J11" s="4"/>
      <c r="K11" s="12" t="s">
        <v>24</v>
      </c>
      <c r="L11" s="13" t="s">
        <v>15</v>
      </c>
      <c r="N11" s="2" t="s">
        <v>12</v>
      </c>
      <c r="O11" s="16">
        <f>IF(L15="CHAMPION",100,IF(L15="FINAL",50,IF(L15="SEMI-FINALS",25,IF(L15="ROUND OF 8",0,IF(L15="ROUND OF 16",0)))))</f>
        <v>0</v>
      </c>
    </row>
    <row r="12" spans="1:63" x14ac:dyDescent="0.2">
      <c r="B12" s="10" t="s">
        <v>4</v>
      </c>
      <c r="C12" s="11">
        <v>9</v>
      </c>
      <c r="D12" s="4"/>
      <c r="E12" s="12" t="s">
        <v>4</v>
      </c>
      <c r="F12" s="13">
        <v>4</v>
      </c>
      <c r="G12" s="4"/>
      <c r="H12" s="13" t="s">
        <v>4</v>
      </c>
      <c r="I12" s="13">
        <v>4</v>
      </c>
      <c r="J12" s="4"/>
      <c r="K12" s="12" t="s">
        <v>4</v>
      </c>
      <c r="L12" s="13">
        <v>8</v>
      </c>
      <c r="N12" s="2" t="s">
        <v>13</v>
      </c>
      <c r="O12" s="16">
        <f>IF(C26="CHAMPION",100,IF(C26="FINAL",50,IF(C26="SEMI-FINALS",25,IF(C26="ROUND OF 8",0,IF(C26="ROUND OF 16",0)))))</f>
        <v>50</v>
      </c>
    </row>
    <row r="13" spans="1:63" x14ac:dyDescent="0.2">
      <c r="B13" s="10" t="s">
        <v>5</v>
      </c>
      <c r="C13" s="11">
        <v>16</v>
      </c>
      <c r="D13" s="4"/>
      <c r="E13" s="12" t="s">
        <v>5</v>
      </c>
      <c r="F13" s="13">
        <v>30</v>
      </c>
      <c r="G13" s="4"/>
      <c r="H13" s="13" t="s">
        <v>5</v>
      </c>
      <c r="I13" s="13">
        <v>33</v>
      </c>
      <c r="J13" s="4"/>
      <c r="K13" s="12" t="s">
        <v>5</v>
      </c>
      <c r="L13" s="13">
        <v>19</v>
      </c>
    </row>
    <row r="14" spans="1:63" x14ac:dyDescent="0.2">
      <c r="B14" s="10" t="s">
        <v>6</v>
      </c>
      <c r="C14" s="11">
        <v>-12</v>
      </c>
      <c r="D14" s="4"/>
      <c r="E14" s="12" t="s">
        <v>6</v>
      </c>
      <c r="F14" s="13">
        <v>11</v>
      </c>
      <c r="G14" s="4"/>
      <c r="H14" s="13" t="s">
        <v>6</v>
      </c>
      <c r="I14" s="13">
        <v>15</v>
      </c>
      <c r="J14" s="4"/>
      <c r="K14" s="12" t="s">
        <v>6</v>
      </c>
      <c r="L14" s="13">
        <v>-4</v>
      </c>
      <c r="N14" s="2" t="s">
        <v>14</v>
      </c>
      <c r="O14" s="16">
        <f>IF(C11="YES",100,IF(C11="NO",0))</f>
        <v>0</v>
      </c>
    </row>
    <row r="15" spans="1:63" x14ac:dyDescent="0.2">
      <c r="B15" s="10" t="s">
        <v>7</v>
      </c>
      <c r="C15" s="11" t="s">
        <v>12</v>
      </c>
      <c r="D15" s="4"/>
      <c r="E15" s="12" t="s">
        <v>7</v>
      </c>
      <c r="F15" s="13" t="s">
        <v>13</v>
      </c>
      <c r="G15" s="4"/>
      <c r="H15" s="13" t="s">
        <v>7</v>
      </c>
      <c r="I15" s="13" t="s">
        <v>11</v>
      </c>
      <c r="J15" s="4"/>
      <c r="K15" s="12" t="s">
        <v>7</v>
      </c>
      <c r="L15" s="13" t="s">
        <v>13</v>
      </c>
      <c r="N15" s="2" t="s">
        <v>15</v>
      </c>
      <c r="O15" s="16">
        <f>IF(F11="YES",100,IF(F11="NO",0))</f>
        <v>0</v>
      </c>
    </row>
    <row r="16" spans="1:63" x14ac:dyDescent="0.2">
      <c r="B16" s="10" t="s">
        <v>8</v>
      </c>
      <c r="C16" s="19">
        <f>O8+(C13*3)+O14+(C14*2)+IF(C12=1,20,IF(C12=2,50,IF(C12=3,25,IF(C12=4,0,IF(C12=5,0,IF(C12=6,0,IF(C12=7,0,IF(C12=8,-25,IF(C12=9,-50,IF(C12=10,-100))))))))))</f>
        <v>-26</v>
      </c>
      <c r="D16" s="4"/>
      <c r="E16" s="12" t="s">
        <v>8</v>
      </c>
      <c r="F16" s="18">
        <f>O9+(F13*3)+O15+(F14*2)+IF(F12=1,20,IF(F12=2,70,IF(F12=3,45,IF(F12=4,0,IF(F12=5,0,IF(F12=6,0,IF(F12=7,0,IF(F12=8,-25,IF(F12=9,-50,IF(F12=10,-100))))))))))</f>
        <v>112</v>
      </c>
      <c r="G16" s="4"/>
      <c r="H16" s="13" t="s">
        <v>8</v>
      </c>
      <c r="I16" s="18">
        <f>O10+(I13*3)+O16+(I14*2)+IF(I12=1,20,IF(I12=2,70,IF(I12=3,45,IF(I12=4,20,IF(I12=5,20,IF(I12=6,0,IF(I12=7,0,IF(I12=8,-25,IF(I12=9,-50,IF(I12=10,-100))))))))))</f>
        <v>174</v>
      </c>
      <c r="J16" s="4"/>
      <c r="K16" s="12" t="s">
        <v>8</v>
      </c>
      <c r="L16" s="18">
        <f>O11+(L13*3)+O17+(L14*2)+IF(L12=1,20,IF(L12=2,70,IF(L12=3,45,IF(L12=4,20,IF(L12=5,20,IF(L12=6,20,IF(L12=7,20,IF(L12=8,-25,IF(L12=9,-50,IF(L12=10,-100))))))))))</f>
        <v>24</v>
      </c>
      <c r="O16" s="16">
        <f>IF(I11="YES",100,IF(I11="NO",0))</f>
        <v>0</v>
      </c>
    </row>
    <row r="17" spans="1:63" s="1" customFormat="1" x14ac:dyDescent="0.2"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O17" s="15">
        <f>IF(L11="YES",100,IF(L11="NO",0))</f>
        <v>0</v>
      </c>
    </row>
    <row r="18" spans="1:63" s="1" customFormat="1" ht="78" customHeight="1" x14ac:dyDescent="0.2">
      <c r="B18" s="5" t="s">
        <v>21</v>
      </c>
      <c r="C18" s="4"/>
      <c r="D18" s="4"/>
      <c r="E18" s="4"/>
      <c r="F18" s="23" t="s">
        <v>22</v>
      </c>
      <c r="G18" s="23"/>
      <c r="H18" s="4"/>
      <c r="I18" s="4"/>
      <c r="J18" s="4"/>
      <c r="K18" s="4"/>
      <c r="L18" s="4"/>
      <c r="O18" s="15">
        <f>IF(C22="YES",100,IF(C22="NO",0))</f>
        <v>0</v>
      </c>
    </row>
    <row r="19" spans="1:63" s="9" customFormat="1" x14ac:dyDescent="0.2">
      <c r="A19" s="6"/>
      <c r="B19" s="7" t="s">
        <v>1</v>
      </c>
      <c r="C19" s="8" t="s">
        <v>28</v>
      </c>
      <c r="D19" s="4"/>
      <c r="E19" s="4"/>
      <c r="F19" s="23"/>
      <c r="G19" s="23"/>
      <c r="H19" s="4"/>
      <c r="I19" s="4"/>
      <c r="J19" s="4"/>
      <c r="K19" s="4"/>
      <c r="L19" s="4"/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  <c r="X19" s="6"/>
      <c r="Y19" s="6"/>
      <c r="Z19" s="6"/>
      <c r="AA19" s="6"/>
      <c r="AB19" s="6"/>
      <c r="AC19" s="6"/>
      <c r="AD19" s="6"/>
      <c r="AE19" s="6"/>
      <c r="AF19" s="6"/>
      <c r="AG19" s="6"/>
      <c r="AH19" s="6"/>
      <c r="AI19" s="6"/>
      <c r="AJ19" s="6"/>
      <c r="AK19" s="6"/>
      <c r="AL19" s="6"/>
      <c r="AM19" s="6"/>
      <c r="AN19" s="6"/>
      <c r="AO19" s="6"/>
      <c r="AP19" s="6"/>
      <c r="AQ19" s="6"/>
      <c r="AR19" s="6"/>
      <c r="AS19" s="6"/>
      <c r="AT19" s="6"/>
      <c r="AU19" s="6"/>
      <c r="AV19" s="6"/>
      <c r="AW19" s="6"/>
      <c r="AX19" s="6"/>
      <c r="AY19" s="6"/>
      <c r="AZ19" s="6"/>
      <c r="BA19" s="6"/>
      <c r="BB19" s="6"/>
      <c r="BC19" s="6"/>
      <c r="BD19" s="6"/>
      <c r="BE19" s="6"/>
      <c r="BF19" s="6"/>
      <c r="BG19" s="6"/>
      <c r="BH19" s="6"/>
      <c r="BI19" s="6"/>
      <c r="BJ19" s="6"/>
      <c r="BK19" s="6"/>
    </row>
    <row r="20" spans="1:63" x14ac:dyDescent="0.2">
      <c r="B20" s="12" t="s">
        <v>2</v>
      </c>
      <c r="C20" s="13" t="s">
        <v>34</v>
      </c>
      <c r="D20" s="4"/>
      <c r="E20" s="4"/>
      <c r="F20" s="23"/>
      <c r="G20" s="23"/>
      <c r="H20" s="4"/>
      <c r="I20" s="4"/>
      <c r="J20" s="4"/>
      <c r="K20" s="4"/>
      <c r="L20" s="4"/>
      <c r="N20" s="1"/>
      <c r="O20" s="1"/>
    </row>
    <row r="21" spans="1:63" x14ac:dyDescent="0.2">
      <c r="B21" s="12" t="s">
        <v>3</v>
      </c>
      <c r="C21" s="13">
        <v>9</v>
      </c>
      <c r="D21" s="4"/>
      <c r="E21" s="4"/>
      <c r="F21" s="22" t="s">
        <v>29</v>
      </c>
      <c r="G21" s="22"/>
      <c r="H21" s="4"/>
      <c r="I21" s="22" t="s">
        <v>16</v>
      </c>
      <c r="J21" s="22"/>
      <c r="K21" s="4"/>
      <c r="L21" s="4"/>
      <c r="N21" s="1"/>
      <c r="O21" s="1"/>
    </row>
    <row r="22" spans="1:63" x14ac:dyDescent="0.2">
      <c r="B22" s="12" t="s">
        <v>24</v>
      </c>
      <c r="C22" s="13" t="s">
        <v>15</v>
      </c>
      <c r="D22" s="4"/>
      <c r="E22" s="4"/>
      <c r="F22" s="22"/>
      <c r="G22" s="22"/>
      <c r="H22" s="4"/>
      <c r="I22" s="22"/>
      <c r="J22" s="22"/>
      <c r="K22" s="4"/>
      <c r="L22" s="4"/>
      <c r="N22" s="1"/>
      <c r="O22" s="1"/>
    </row>
    <row r="23" spans="1:63" x14ac:dyDescent="0.2">
      <c r="B23" s="12" t="s">
        <v>4</v>
      </c>
      <c r="C23" s="13">
        <v>5</v>
      </c>
      <c r="D23" s="4"/>
      <c r="E23" s="4"/>
      <c r="F23" s="21">
        <f>C16+F16+I16+L16+C27-J26</f>
        <v>452</v>
      </c>
      <c r="G23" s="21"/>
      <c r="H23" s="4"/>
      <c r="I23" s="14" t="s">
        <v>17</v>
      </c>
      <c r="J23" s="13"/>
      <c r="K23" s="4"/>
      <c r="L23" s="4"/>
      <c r="N23" s="1"/>
      <c r="O23" s="1"/>
    </row>
    <row r="24" spans="1:63" x14ac:dyDescent="0.2">
      <c r="B24" s="12" t="s">
        <v>5</v>
      </c>
      <c r="C24" s="13">
        <v>28</v>
      </c>
      <c r="D24" s="4"/>
      <c r="E24" s="4"/>
      <c r="F24" s="4"/>
      <c r="G24" s="4"/>
      <c r="H24" s="4"/>
      <c r="I24" s="14" t="s">
        <v>18</v>
      </c>
      <c r="J24" s="13">
        <v>0</v>
      </c>
      <c r="K24" s="4"/>
      <c r="L24" s="4"/>
      <c r="N24" s="1"/>
      <c r="O24" s="1"/>
    </row>
    <row r="25" spans="1:63" x14ac:dyDescent="0.2">
      <c r="B25" s="12" t="s">
        <v>6</v>
      </c>
      <c r="C25" s="13">
        <v>7</v>
      </c>
      <c r="D25" s="4"/>
      <c r="E25" s="4"/>
      <c r="F25" s="4"/>
      <c r="G25" s="4"/>
      <c r="H25" s="4"/>
      <c r="I25" s="14" t="s">
        <v>19</v>
      </c>
      <c r="J25" s="13">
        <v>0</v>
      </c>
      <c r="K25" s="4"/>
      <c r="L25" s="4"/>
      <c r="N25" s="1"/>
      <c r="O25" s="1"/>
    </row>
    <row r="26" spans="1:63" x14ac:dyDescent="0.2">
      <c r="B26" s="12" t="s">
        <v>7</v>
      </c>
      <c r="C26" s="13" t="s">
        <v>10</v>
      </c>
      <c r="D26" s="4"/>
      <c r="E26" s="4"/>
      <c r="F26" s="4"/>
      <c r="G26" s="4"/>
      <c r="H26" s="4"/>
      <c r="I26" s="14" t="s">
        <v>20</v>
      </c>
      <c r="J26" s="18">
        <f>(J24*50)+(J25*75)+IF(J23=0,0,IF(J23=1,25,IF(J23=2,50,IF(J23=3,75,IF(J23=4,100,IF(J23=5,125,IF(J23=6,150,IF(J23=7,175,IF(J23=8,200,IF(J23=9,225,IF(J23=10,250)))))))))))</f>
        <v>0</v>
      </c>
      <c r="K26" s="4"/>
      <c r="L26" s="4"/>
      <c r="N26" s="1"/>
      <c r="O26" s="1"/>
    </row>
    <row r="27" spans="1:63" x14ac:dyDescent="0.2">
      <c r="B27" s="12" t="s">
        <v>8</v>
      </c>
      <c r="C27" s="18">
        <f>O12+(C24*3)+O18+(C25*2)+IF(C23=1,20,IF(C23=2,70,IF(C23=3,45,IF(C23=4,20,IF(C23=5,20,IF(C23=6,20,IF(C23=7,20,IF(C23=8,20,IF(C23=8,-5,IF(C23=9,-30,IF(C23=10,-100)))))))))))</f>
        <v>168</v>
      </c>
      <c r="D27" s="4"/>
      <c r="E27" s="4"/>
      <c r="F27" s="4"/>
      <c r="G27" s="4"/>
      <c r="H27" s="4"/>
      <c r="I27" s="4"/>
      <c r="J27" s="4"/>
      <c r="K27" s="4"/>
      <c r="L27" s="4"/>
      <c r="N27" s="1"/>
      <c r="O27" s="1"/>
    </row>
    <row r="28" spans="1:63" s="1" customFormat="1" x14ac:dyDescent="0.2"/>
    <row r="29" spans="1:63" s="1" customFormat="1" x14ac:dyDescent="0.2"/>
    <row r="30" spans="1:63" s="1" customFormat="1" x14ac:dyDescent="0.2"/>
    <row r="31" spans="1:63" s="1" customFormat="1" x14ac:dyDescent="0.2"/>
    <row r="32" spans="1:63" s="1" customFormat="1" x14ac:dyDescent="0.2"/>
    <row r="33" s="1" customFormat="1" x14ac:dyDescent="0.2"/>
    <row r="34" s="1" customFormat="1" x14ac:dyDescent="0.2"/>
    <row r="35" s="1" customFormat="1" x14ac:dyDescent="0.2"/>
    <row r="36" s="1" customFormat="1" x14ac:dyDescent="0.2"/>
    <row r="37" s="1" customFormat="1" x14ac:dyDescent="0.2"/>
    <row r="38" s="1" customFormat="1" x14ac:dyDescent="0.2"/>
    <row r="39" s="1" customFormat="1" x14ac:dyDescent="0.2"/>
    <row r="40" s="1" customFormat="1" x14ac:dyDescent="0.2"/>
    <row r="41" s="1" customFormat="1" x14ac:dyDescent="0.2"/>
    <row r="42" s="1" customFormat="1" x14ac:dyDescent="0.2"/>
    <row r="43" s="1" customFormat="1" x14ac:dyDescent="0.2"/>
    <row r="44" s="1" customFormat="1" x14ac:dyDescent="0.2"/>
    <row r="45" s="1" customFormat="1" x14ac:dyDescent="0.2"/>
    <row r="46" s="1" customFormat="1" x14ac:dyDescent="0.2"/>
    <row r="47" s="1" customFormat="1" x14ac:dyDescent="0.2"/>
    <row r="48" s="1" customFormat="1" x14ac:dyDescent="0.2"/>
    <row r="49" s="1" customFormat="1" x14ac:dyDescent="0.2"/>
    <row r="50" s="1" customFormat="1" x14ac:dyDescent="0.2"/>
    <row r="51" s="1" customFormat="1" x14ac:dyDescent="0.2"/>
    <row r="52" s="1" customFormat="1" x14ac:dyDescent="0.2"/>
    <row r="53" s="1" customFormat="1" x14ac:dyDescent="0.2"/>
    <row r="54" s="1" customFormat="1" x14ac:dyDescent="0.2"/>
    <row r="55" s="1" customFormat="1" x14ac:dyDescent="0.2"/>
    <row r="56" s="1" customFormat="1" x14ac:dyDescent="0.2"/>
    <row r="57" s="1" customFormat="1" x14ac:dyDescent="0.2"/>
    <row r="58" s="1" customFormat="1" x14ac:dyDescent="0.2"/>
    <row r="59" s="1" customFormat="1" x14ac:dyDescent="0.2"/>
    <row r="60" s="1" customFormat="1" x14ac:dyDescent="0.2"/>
    <row r="61" s="1" customFormat="1" x14ac:dyDescent="0.2"/>
    <row r="62" s="1" customFormat="1" x14ac:dyDescent="0.2"/>
    <row r="63" s="1" customFormat="1" x14ac:dyDescent="0.2"/>
    <row r="64" s="1" customFormat="1" x14ac:dyDescent="0.2"/>
    <row r="65" s="1" customFormat="1" x14ac:dyDescent="0.2"/>
    <row r="66" s="1" customFormat="1" x14ac:dyDescent="0.2"/>
    <row r="67" s="1" customFormat="1" x14ac:dyDescent="0.2"/>
    <row r="68" s="1" customFormat="1" x14ac:dyDescent="0.2"/>
    <row r="69" s="1" customFormat="1" x14ac:dyDescent="0.2"/>
    <row r="70" s="1" customFormat="1" x14ac:dyDescent="0.2"/>
    <row r="71" s="1" customFormat="1" x14ac:dyDescent="0.2"/>
    <row r="72" s="1" customFormat="1" x14ac:dyDescent="0.2"/>
    <row r="73" s="1" customFormat="1" x14ac:dyDescent="0.2"/>
    <row r="74" s="1" customFormat="1" x14ac:dyDescent="0.2"/>
  </sheetData>
  <sheetProtection algorithmName="SHA-512" hashValue="Ye7PyPAcP9j8sDL8QGvYxvh862mlIQ0i4TTr7kpWfkLjX+3LuGOEiS2szqY9vBDRyGZQteCjOa627qH5fupRpg==" saltValue="xg/alyoKCfwPeYCR8U66FQ==" spinCount="100000" sheet="1" formatCells="0" formatColumns="0" formatRows="0" insertColumns="0" insertRows="0" insertHyperlinks="0" deleteColumns="0" deleteRows="0" sort="0" autoFilter="0" pivotTables="0"/>
  <protectedRanges>
    <protectedRange algorithmName="SHA-512" hashValue="7AwTxUNHYIYx1It4qtSzNRV4L+aHn1jpwcWALhKT7fhnBj57vMtfYXCBbUsjLmkhtB9SFmKZzOA2Biqh6p6YHA==" saltValue="x+r2XL6aVi6vjOHIVd576A==" spinCount="100000" sqref="A1:Q30" name="Pontuações celulas formulasxxx"/>
  </protectedRanges>
  <mergeCells count="6">
    <mergeCell ref="F23:G23"/>
    <mergeCell ref="I21:J22"/>
    <mergeCell ref="F18:G20"/>
    <mergeCell ref="C5:L5"/>
    <mergeCell ref="B2:L3"/>
    <mergeCell ref="F21:G22"/>
  </mergeCells>
  <dataValidations count="2">
    <dataValidation type="list" allowBlank="1" showInputMessage="1" showErrorMessage="1" promptTitle="CUP" sqref="C15 F15 I15 L15 C26" xr:uid="{00000000-0002-0000-0000-000000000000}">
      <formula1>$N$8:$N$12</formula1>
    </dataValidation>
    <dataValidation type="list" allowBlank="1" showInputMessage="1" showErrorMessage="1" promptTitle="BONUS" sqref="C11 C22 L11 I11 F11" xr:uid="{00000000-0002-0000-0000-000001000000}">
      <formula1>$N$14:$N$15</formula1>
    </dataValidation>
  </dataValidations>
  <pageMargins left="0.511811024" right="0.511811024" top="0.78740157499999996" bottom="0.78740157499999996" header="0.31496062000000002" footer="0.31496062000000002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CREWS CHAMPIONSHIP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CREWS CHAMPIONSHIP</dc:title>
  <dc:subject>BATTLE</dc:subject>
  <dc:creator>Park;CEVO</dc:creator>
  <cp:keywords>CEVO</cp:keywords>
  <cp:lastModifiedBy>Guilherme de Oliveira</cp:lastModifiedBy>
  <dcterms:created xsi:type="dcterms:W3CDTF">2021-02-03T12:30:53Z</dcterms:created>
  <dcterms:modified xsi:type="dcterms:W3CDTF">2021-04-16T12:30:21Z</dcterms:modified>
</cp:coreProperties>
</file>